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DEZEMBROO 2010" sheetId="1" r:id="rId1"/>
  </sheets>
  <definedNames>
    <definedName name="_xlnm.Print_Area" localSheetId="0">'DEZEMBROO 2010'!$A$1:$G$68</definedName>
  </definedNames>
  <calcPr fullCalcOnLoad="1"/>
</workbook>
</file>

<file path=xl/sharedStrings.xml><?xml version="1.0" encoding="utf-8"?>
<sst xmlns="http://schemas.openxmlformats.org/spreadsheetml/2006/main" count="39" uniqueCount="39">
  <si>
    <t>SALDO ANTERIOR</t>
  </si>
  <si>
    <t>ADUNEB - ASSOCIAÇÃO DOS DOCENTES DA UNEB</t>
  </si>
  <si>
    <t>FUNDO DE MOBILIZAÇÃO</t>
  </si>
  <si>
    <t>1. RECEITAS DO MÊS</t>
  </si>
  <si>
    <t>Contribuição associativa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</si>
  <si>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</si>
  <si>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</si>
  <si>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</si>
  <si>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</si>
  <si>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</si>
  <si>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</si>
  <si>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</si>
  <si>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</si>
  <si>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</si>
  <si>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</si>
  <si>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</si>
  <si>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Reembolso de despesas</t>
  </si>
  <si>
    <t>Rendimento de aplicação</t>
  </si>
  <si>
    <t>DEMONSTRATIVO CONTÁBIL - DEZEMBRO / 2010</t>
  </si>
  <si>
    <t>SALDO ANTERIOR + RECEITAS - DESPESAS + CH A COMPENSAR ( EM 31 / 12 / 2010 )</t>
  </si>
  <si>
    <t>Despesas Bancárias - mês 12 / 2010</t>
  </si>
  <si>
    <t>Pgto. diárias - reunião dos assessores jurídicos das ADS e ANDES em Brasília (850266)</t>
  </si>
  <si>
    <t>Aquisição de material de escritório (ch 850266)</t>
  </si>
  <si>
    <t>Pgto. som para confraternização de natal da ADUNEB (ch 850322)</t>
  </si>
  <si>
    <t>Pgto. aluguel de espaço para confraternização de natal da ADUNEB (CH 850322)</t>
  </si>
  <si>
    <t>Pgto. passagens para reunião com diretoria (ch 850266 / 850321 / 850322)</t>
  </si>
  <si>
    <t>Pgto. diárias / reunião diretoria - Plantões (ch 850266 / 850321 / 850322)</t>
  </si>
  <si>
    <t>Pgto. combustivel diretoria - Assembléia Geral (ch 850266 / 850321 / 850322)</t>
  </si>
  <si>
    <t>Pgto. táxi reunião / plantão Diretoria (ch 850266 / 850321 / 850322)</t>
  </si>
  <si>
    <t>Pgto. cópias diversas (ch 850321)</t>
  </si>
  <si>
    <t>Pgto. alimentação /  reunião / plantão Diretoria (ch 850321)</t>
  </si>
  <si>
    <t>2.1 DESPESAS ADMINISTRATIVAS</t>
  </si>
  <si>
    <t>2.2 DESPESAS OPERACIONAIS / ATIVIDADES SINDICAIS</t>
  </si>
  <si>
    <t>2.3 DIVERSOS</t>
  </si>
  <si>
    <t>Pgto. hospedagem/passagens Encontro dos Docentes/Andes/Aduneb(ch 850265)</t>
  </si>
  <si>
    <t>Pgto. confecção de faixas (ch 850266 / 850321) - assembléias/ato público/confraternização</t>
  </si>
  <si>
    <t>Pgto. hospedagem /  reunião fórum AD's (ch 850322) em Vitória da Conquista</t>
  </si>
  <si>
    <t>Francisco Hilder M. E.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</si>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</sst>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53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90" zoomScaleNormal="90" zoomScalePageLayoutView="0" workbookViewId="0" topLeftCell="A1">
      <selection activeCell="E52" sqref="E52:F52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16384" width="11.421875" style="5" customWidth="1"/>
  </cols>
  <sheetData>
    <row r="1" spans="1:8" s="23" customFormat="1" ht="19.5" thickBot="1">
      <c r="A1" s="96" t="s">
        <v>1</v>
      </c>
      <c r="B1" s="96"/>
      <c r="C1" s="96"/>
      <c r="D1" s="96"/>
      <c r="E1" s="96"/>
      <c r="F1" s="96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97" t="s">
        <v>18</v>
      </c>
      <c r="B3" s="97"/>
      <c r="C3" s="97"/>
      <c r="D3" s="97"/>
      <c r="E3" s="97"/>
      <c r="F3" s="97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SUM(F7:F8)</f>
        <v>114496.67</v>
      </c>
      <c r="H6" s="68"/>
    </row>
    <row r="7" spans="1:10" ht="12.75">
      <c r="A7" s="79"/>
      <c r="B7" s="86" t="s">
        <v>12</v>
      </c>
      <c r="C7" s="86"/>
      <c r="D7" s="86"/>
      <c r="E7" s="87"/>
      <c r="F7" s="84">
        <v>14246.67</v>
      </c>
      <c r="H7" s="68"/>
      <c r="I7" s="3"/>
      <c r="J7" s="3"/>
    </row>
    <row r="8" spans="1:10" ht="12.75">
      <c r="A8" s="75"/>
      <c r="B8" s="76" t="s">
        <v>15</v>
      </c>
      <c r="C8" s="76"/>
      <c r="D8" s="76"/>
      <c r="E8" s="77"/>
      <c r="F8" s="85">
        <v>100250</v>
      </c>
      <c r="H8" s="68"/>
      <c r="I8" s="3"/>
      <c r="J8" s="3"/>
    </row>
    <row r="9" spans="1:10" ht="13.5" customHeight="1">
      <c r="A9" s="3"/>
      <c r="B9" s="30"/>
      <c r="C9" s="30"/>
      <c r="D9" s="30"/>
      <c r="E9" s="31"/>
      <c r="F9" s="32"/>
      <c r="H9" s="68"/>
      <c r="I9" s="3"/>
      <c r="J9" s="3"/>
    </row>
    <row r="10" spans="1:10" ht="12.75">
      <c r="A10" s="30" t="s">
        <v>3</v>
      </c>
      <c r="B10" s="30"/>
      <c r="C10" s="33"/>
      <c r="D10" s="33"/>
      <c r="E10" s="34"/>
      <c r="F10" s="89">
        <f>SUM(F11:F13)</f>
        <v>20418.78</v>
      </c>
      <c r="G10" s="33"/>
      <c r="H10" s="68"/>
      <c r="I10" s="3"/>
      <c r="J10" s="3"/>
    </row>
    <row r="11" spans="1:10" ht="12.75">
      <c r="A11" s="79"/>
      <c r="B11" s="80" t="s">
        <v>4</v>
      </c>
      <c r="C11" s="2"/>
      <c r="D11" s="2"/>
      <c r="E11" s="90"/>
      <c r="F11" s="92">
        <f>17894.05</f>
        <v>17894.05</v>
      </c>
      <c r="G11" s="33"/>
      <c r="H11" s="69"/>
      <c r="I11" s="3"/>
      <c r="J11" s="3"/>
    </row>
    <row r="12" spans="1:10" ht="12.75">
      <c r="A12" s="51"/>
      <c r="B12" s="55" t="s">
        <v>16</v>
      </c>
      <c r="C12" s="3"/>
      <c r="D12" s="3"/>
      <c r="E12" s="33"/>
      <c r="F12" s="20">
        <f>238.32</f>
        <v>238.32</v>
      </c>
      <c r="G12" s="33"/>
      <c r="H12" s="69"/>
      <c r="I12" s="3"/>
      <c r="J12" s="3"/>
    </row>
    <row r="13" spans="1:10" ht="12.75">
      <c r="A13" s="75"/>
      <c r="B13" s="82" t="s">
        <v>17</v>
      </c>
      <c r="C13" s="7"/>
      <c r="D13" s="7"/>
      <c r="E13" s="91"/>
      <c r="F13" s="57">
        <v>2286.41</v>
      </c>
      <c r="G13" s="33"/>
      <c r="H13" s="69"/>
      <c r="I13" s="3"/>
      <c r="J13" s="3"/>
    </row>
    <row r="14" spans="1:10" ht="12.75">
      <c r="A14" s="42"/>
      <c r="B14" s="42"/>
      <c r="C14" s="42"/>
      <c r="D14" s="42"/>
      <c r="E14" s="43"/>
      <c r="F14" s="36"/>
      <c r="H14" s="68"/>
      <c r="I14" s="3"/>
      <c r="J14" s="3"/>
    </row>
    <row r="15" spans="1:10" ht="12.75">
      <c r="A15" s="37" t="s">
        <v>5</v>
      </c>
      <c r="B15" s="38"/>
      <c r="C15" s="38"/>
      <c r="D15" s="38"/>
      <c r="E15" s="39"/>
      <c r="F15" s="40">
        <f>+F6+F10</f>
        <v>134915.45</v>
      </c>
      <c r="H15" s="68"/>
      <c r="I15" s="3"/>
      <c r="J15" s="3"/>
    </row>
    <row r="16" spans="1:10" ht="12.75">
      <c r="A16" s="41"/>
      <c r="B16" s="41"/>
      <c r="C16" s="42"/>
      <c r="D16" s="42"/>
      <c r="E16" s="43"/>
      <c r="F16" s="36"/>
      <c r="H16" s="68"/>
      <c r="I16" s="3"/>
      <c r="J16" s="3"/>
    </row>
    <row r="17" spans="1:10" ht="11.25" customHeight="1">
      <c r="A17" s="42"/>
      <c r="B17" s="42"/>
      <c r="C17" s="42"/>
      <c r="D17" s="42"/>
      <c r="E17" s="44"/>
      <c r="F17" s="43"/>
      <c r="G17" s="45" t="s">
        <v>6</v>
      </c>
      <c r="H17" s="68"/>
      <c r="I17" s="3"/>
      <c r="J17" s="3"/>
    </row>
    <row r="18" spans="1:10" ht="15" customHeight="1">
      <c r="A18" s="18" t="s">
        <v>7</v>
      </c>
      <c r="B18" s="46"/>
      <c r="C18" s="46"/>
      <c r="D18" s="46"/>
      <c r="E18" s="46" t="s">
        <v>8</v>
      </c>
      <c r="F18" s="35">
        <f>F19+F40+F28</f>
        <v>20860.68</v>
      </c>
      <c r="G18" s="47">
        <f>F$18/F$10</f>
        <v>1.0216418414812247</v>
      </c>
      <c r="H18" s="70"/>
      <c r="I18" s="3"/>
      <c r="J18" s="3"/>
    </row>
    <row r="19" spans="1:10" ht="15.75" customHeight="1">
      <c r="A19" s="11" t="s">
        <v>31</v>
      </c>
      <c r="B19" s="48"/>
      <c r="C19" s="48"/>
      <c r="D19" s="48"/>
      <c r="E19" s="49"/>
      <c r="F19" s="50">
        <f>SUM(F20:F26)</f>
        <v>3596.85</v>
      </c>
      <c r="G19" s="47">
        <f>F$19/F$10</f>
        <v>0.17615401116031418</v>
      </c>
      <c r="H19" s="68"/>
      <c r="I19" s="3"/>
      <c r="J19" s="3"/>
    </row>
    <row r="20" spans="1:10" ht="6" customHeight="1">
      <c r="A20" s="51"/>
      <c r="B20" s="3"/>
      <c r="C20" s="3"/>
      <c r="D20" s="3"/>
      <c r="E20" s="52"/>
      <c r="F20" s="53"/>
      <c r="G20" s="54"/>
      <c r="H20" s="69"/>
      <c r="I20" s="3"/>
      <c r="J20" s="3"/>
    </row>
    <row r="21" spans="1:10" ht="15.75" customHeight="1">
      <c r="A21" s="51"/>
      <c r="B21" s="3" t="s">
        <v>29</v>
      </c>
      <c r="C21" s="3"/>
      <c r="D21" s="3"/>
      <c r="E21" s="52"/>
      <c r="F21" s="53">
        <f>12</f>
        <v>12</v>
      </c>
      <c r="G21" s="54"/>
      <c r="H21" s="69"/>
      <c r="I21" s="3"/>
      <c r="J21" s="3"/>
    </row>
    <row r="22" spans="1:10" ht="15.75" customHeight="1">
      <c r="A22" s="51"/>
      <c r="B22" s="3" t="s">
        <v>22</v>
      </c>
      <c r="C22" s="3"/>
      <c r="D22" s="3"/>
      <c r="E22" s="52"/>
      <c r="F22" s="53">
        <f>54.85</f>
        <v>54.85</v>
      </c>
      <c r="G22" s="54"/>
      <c r="H22" s="69"/>
      <c r="I22" s="3"/>
      <c r="J22" s="3"/>
    </row>
    <row r="23" spans="1:10" ht="15.75" customHeight="1">
      <c r="A23" s="51"/>
      <c r="B23" s="93" t="s">
        <v>35</v>
      </c>
      <c r="C23" s="3"/>
      <c r="D23" s="3"/>
      <c r="E23" s="52"/>
      <c r="F23" s="78">
        <f>1300+1300+180</f>
        <v>2780</v>
      </c>
      <c r="G23" s="54"/>
      <c r="H23" s="69"/>
      <c r="I23" s="3"/>
      <c r="J23" s="3"/>
    </row>
    <row r="24" spans="1:10" ht="15.75" customHeight="1">
      <c r="A24" s="51"/>
      <c r="B24" s="3" t="s">
        <v>23</v>
      </c>
      <c r="C24" s="3"/>
      <c r="D24" s="3"/>
      <c r="E24" s="52"/>
      <c r="F24" s="53">
        <f>300</f>
        <v>300</v>
      </c>
      <c r="G24" s="54"/>
      <c r="H24" s="69"/>
      <c r="I24" s="3"/>
      <c r="J24" s="3"/>
    </row>
    <row r="25" spans="1:10" ht="15.75" customHeight="1">
      <c r="A25" s="51"/>
      <c r="B25" s="3" t="s">
        <v>24</v>
      </c>
      <c r="C25" s="3"/>
      <c r="D25" s="3"/>
      <c r="E25" s="52"/>
      <c r="F25" s="53">
        <f>450</f>
        <v>450</v>
      </c>
      <c r="G25" s="54"/>
      <c r="H25" s="69"/>
      <c r="I25" s="3"/>
      <c r="J25" s="3"/>
    </row>
    <row r="26" spans="1:10" ht="5.25" customHeight="1">
      <c r="A26" s="6"/>
      <c r="B26" s="7"/>
      <c r="C26" s="7"/>
      <c r="D26" s="7"/>
      <c r="E26" s="56"/>
      <c r="F26" s="57"/>
      <c r="G26" s="8"/>
      <c r="H26" s="71"/>
      <c r="I26" s="3"/>
      <c r="J26" s="3"/>
    </row>
    <row r="27" spans="6:8" s="3" customFormat="1" ht="12.75">
      <c r="F27" s="9"/>
      <c r="G27" s="10"/>
      <c r="H27" s="71"/>
    </row>
    <row r="28" spans="1:10" ht="15.75" customHeight="1">
      <c r="A28" s="11" t="s">
        <v>32</v>
      </c>
      <c r="B28" s="48"/>
      <c r="C28" s="48"/>
      <c r="D28" s="48"/>
      <c r="E28" s="48"/>
      <c r="F28" s="50">
        <f>SUM(F29:F38)</f>
        <v>17230.85</v>
      </c>
      <c r="G28" s="58">
        <f>F$28/F$10</f>
        <v>0.8438726505697206</v>
      </c>
      <c r="H28" s="68"/>
      <c r="I28" s="3"/>
      <c r="J28" s="3"/>
    </row>
    <row r="29" spans="1:8" s="3" customFormat="1" ht="3.75" customHeight="1">
      <c r="A29" s="59"/>
      <c r="B29" s="2"/>
      <c r="C29" s="2"/>
      <c r="D29" s="2"/>
      <c r="E29" s="60"/>
      <c r="F29" s="61"/>
      <c r="G29" s="62"/>
      <c r="H29" s="71"/>
    </row>
    <row r="30" spans="1:8" s="3" customFormat="1" ht="12.75" customHeight="1">
      <c r="A30" s="1"/>
      <c r="B30" s="3" t="s">
        <v>28</v>
      </c>
      <c r="E30" s="52"/>
      <c r="F30" s="78">
        <f>11.3+65+27.5</f>
        <v>103.8</v>
      </c>
      <c r="G30" s="4"/>
      <c r="H30" s="71"/>
    </row>
    <row r="31" spans="1:8" s="3" customFormat="1" ht="12.75" customHeight="1">
      <c r="A31" s="1"/>
      <c r="B31" s="3" t="s">
        <v>30</v>
      </c>
      <c r="E31" s="52"/>
      <c r="F31" s="78">
        <f>79.6</f>
        <v>79.6</v>
      </c>
      <c r="G31" s="4"/>
      <c r="H31" s="71"/>
    </row>
    <row r="32" spans="1:8" s="3" customFormat="1" ht="12.75" customHeight="1">
      <c r="A32" s="1"/>
      <c r="B32" s="3" t="s">
        <v>25</v>
      </c>
      <c r="E32" s="52"/>
      <c r="F32" s="78">
        <f>141+251+251+154.13+251+24+19.43+251+145.99+251+251+145+125+250.96+251+251+102.74+19.5+19.43</f>
        <v>3155.18</v>
      </c>
      <c r="G32" s="4"/>
      <c r="H32" s="71"/>
    </row>
    <row r="33" spans="1:8" s="3" customFormat="1" ht="12.75">
      <c r="A33" s="1"/>
      <c r="B33" s="3" t="s">
        <v>26</v>
      </c>
      <c r="E33" s="52"/>
      <c r="F33" s="63">
        <f>160+80+160+90+160+160+80+160+80</f>
        <v>1130</v>
      </c>
      <c r="G33" s="4"/>
      <c r="H33" s="71"/>
    </row>
    <row r="34" spans="1:8" s="3" customFormat="1" ht="12.75">
      <c r="A34" s="1"/>
      <c r="B34" s="93" t="s">
        <v>34</v>
      </c>
      <c r="E34" s="52"/>
      <c r="F34" s="63">
        <f>11144.23</f>
        <v>11144.23</v>
      </c>
      <c r="G34" s="4"/>
      <c r="H34" s="71"/>
    </row>
    <row r="35" spans="1:8" s="3" customFormat="1" ht="12.75">
      <c r="A35" s="1"/>
      <c r="B35" s="93" t="s">
        <v>36</v>
      </c>
      <c r="E35" s="52"/>
      <c r="F35" s="63">
        <f>751</f>
        <v>751</v>
      </c>
      <c r="G35" s="4"/>
      <c r="H35" s="71"/>
    </row>
    <row r="36" spans="1:8" s="3" customFormat="1" ht="12.75">
      <c r="A36" s="1"/>
      <c r="B36" s="3" t="s">
        <v>21</v>
      </c>
      <c r="E36" s="52"/>
      <c r="F36" s="63">
        <f>100+160</f>
        <v>260</v>
      </c>
      <c r="G36" s="4"/>
      <c r="H36" s="71"/>
    </row>
    <row r="37" spans="1:8" s="3" customFormat="1" ht="12.75">
      <c r="A37" s="1"/>
      <c r="B37" s="3" t="s">
        <v>27</v>
      </c>
      <c r="E37" s="52"/>
      <c r="F37" s="63">
        <f>100+100+107.02+100+100.02+100</f>
        <v>607.04</v>
      </c>
      <c r="G37" s="4"/>
      <c r="H37" s="71"/>
    </row>
    <row r="38" spans="1:8" s="3" customFormat="1" ht="4.5" customHeight="1">
      <c r="A38" s="6"/>
      <c r="B38" s="7"/>
      <c r="C38" s="7"/>
      <c r="D38" s="7"/>
      <c r="E38" s="56"/>
      <c r="F38" s="64"/>
      <c r="G38" s="8"/>
      <c r="H38" s="71"/>
    </row>
    <row r="39" spans="6:8" s="3" customFormat="1" ht="12.75">
      <c r="F39" s="9"/>
      <c r="G39" s="10"/>
      <c r="H39" s="71"/>
    </row>
    <row r="40" spans="1:10" ht="15.75" customHeight="1">
      <c r="A40" s="11" t="s">
        <v>33</v>
      </c>
      <c r="B40" s="2"/>
      <c r="C40" s="48"/>
      <c r="D40" s="48"/>
      <c r="E40" s="48"/>
      <c r="F40" s="50">
        <f>SUM(F41:F43)</f>
        <v>32.980000000000004</v>
      </c>
      <c r="G40" s="58">
        <f>F$40/F$10</f>
        <v>0.0016151797511898363</v>
      </c>
      <c r="H40" s="68"/>
      <c r="I40" s="3"/>
      <c r="J40" s="3"/>
    </row>
    <row r="41" spans="1:10" ht="3" customHeight="1">
      <c r="A41" s="1"/>
      <c r="B41" s="2"/>
      <c r="C41" s="3"/>
      <c r="D41" s="3"/>
      <c r="E41" s="3"/>
      <c r="F41" s="20"/>
      <c r="G41" s="4"/>
      <c r="H41" s="71"/>
      <c r="I41" s="3"/>
      <c r="J41" s="3"/>
    </row>
    <row r="42" spans="1:10" ht="13.5" customHeight="1">
      <c r="A42" s="1"/>
      <c r="B42" s="3" t="s">
        <v>11</v>
      </c>
      <c r="C42" s="3"/>
      <c r="D42" s="3"/>
      <c r="E42" s="3"/>
      <c r="F42" s="20">
        <v>31.53</v>
      </c>
      <c r="G42" s="4"/>
      <c r="H42" s="71"/>
      <c r="I42" s="3"/>
      <c r="J42" s="3"/>
    </row>
    <row r="43" spans="1:10" ht="12.75">
      <c r="A43" s="6"/>
      <c r="B43" s="7" t="s">
        <v>20</v>
      </c>
      <c r="C43" s="7"/>
      <c r="D43" s="7"/>
      <c r="E43" s="7"/>
      <c r="F43" s="21">
        <f>1.45</f>
        <v>1.45</v>
      </c>
      <c r="G43" s="8"/>
      <c r="H43" s="71"/>
      <c r="I43" s="3"/>
      <c r="J43" s="3"/>
    </row>
    <row r="44" spans="1:10" ht="12.75">
      <c r="A44" s="3"/>
      <c r="B44" s="3"/>
      <c r="C44" s="3"/>
      <c r="D44" s="3"/>
      <c r="E44" s="3"/>
      <c r="F44" s="9"/>
      <c r="G44" s="10"/>
      <c r="H44" s="71"/>
      <c r="I44" s="3"/>
      <c r="J44" s="3"/>
    </row>
    <row r="45" spans="1:10" ht="15.75" customHeight="1">
      <c r="A45" s="11" t="s">
        <v>19</v>
      </c>
      <c r="B45" s="12"/>
      <c r="C45" s="12"/>
      <c r="D45" s="12"/>
      <c r="E45" s="12"/>
      <c r="F45" s="13"/>
      <c r="G45" s="14">
        <f>F15-F18</f>
        <v>114054.77000000002</v>
      </c>
      <c r="H45" s="71"/>
      <c r="I45" s="3"/>
      <c r="J45" s="3"/>
    </row>
    <row r="46" spans="1:10" ht="9" customHeight="1">
      <c r="A46" s="15"/>
      <c r="F46" s="16"/>
      <c r="G46" s="17"/>
      <c r="H46" s="71"/>
      <c r="I46" s="3"/>
      <c r="J46" s="3"/>
    </row>
    <row r="47" spans="1:10" ht="12.75">
      <c r="A47" s="79"/>
      <c r="B47" s="80" t="s">
        <v>13</v>
      </c>
      <c r="C47" s="80"/>
      <c r="D47" s="80"/>
      <c r="E47" s="80"/>
      <c r="F47" s="81"/>
      <c r="G47" s="84">
        <v>11518.36</v>
      </c>
      <c r="H47" s="68"/>
      <c r="I47" s="3"/>
      <c r="J47" s="3"/>
    </row>
    <row r="48" spans="1:10" ht="12.75">
      <c r="A48" s="75"/>
      <c r="B48" s="82" t="s">
        <v>14</v>
      </c>
      <c r="C48" s="82"/>
      <c r="D48" s="82"/>
      <c r="E48" s="82"/>
      <c r="F48" s="83"/>
      <c r="G48" s="85">
        <f>50000+52536.41</f>
        <v>102536.41</v>
      </c>
      <c r="H48" s="68"/>
      <c r="I48" s="3"/>
      <c r="J48" s="3"/>
    </row>
    <row r="49" spans="1:10" ht="27" customHeight="1">
      <c r="A49" s="18"/>
      <c r="B49" s="18"/>
      <c r="C49" s="18"/>
      <c r="D49" s="18"/>
      <c r="E49" s="18"/>
      <c r="F49" s="18"/>
      <c r="G49" s="19"/>
      <c r="H49" s="68"/>
      <c r="I49" s="3"/>
      <c r="J49" s="3"/>
    </row>
    <row r="50" spans="2:10" ht="43.5" customHeight="1">
      <c r="B50" s="98"/>
      <c r="C50" s="98"/>
      <c r="D50" s="65"/>
      <c r="E50" s="99"/>
      <c r="F50" s="98"/>
      <c r="H50" s="68"/>
      <c r="I50" s="3"/>
      <c r="J50" s="3"/>
    </row>
    <row r="51" spans="1:10" ht="12.75">
      <c r="A51" s="66"/>
      <c r="B51" s="94" t="s">
        <v>9</v>
      </c>
      <c r="C51" s="94"/>
      <c r="D51" s="65"/>
      <c r="E51" s="95" t="s">
        <v>37</v>
      </c>
      <c r="F51" s="94"/>
      <c r="H51" s="68"/>
      <c r="I51" s="3"/>
      <c r="J51" s="3"/>
    </row>
    <row r="52" spans="1:10" ht="12.75">
      <c r="A52" s="66"/>
      <c r="B52" s="94" t="s">
        <v>10</v>
      </c>
      <c r="C52" s="94"/>
      <c r="D52" s="65"/>
      <c r="E52" s="95" t="s">
        <v>38</v>
      </c>
      <c r="F52" s="94"/>
      <c r="H52" s="68"/>
      <c r="I52" s="3"/>
      <c r="J52" s="3"/>
    </row>
    <row r="53" spans="1:10" ht="12.75">
      <c r="A53" s="66"/>
      <c r="B53" s="66"/>
      <c r="C53" s="66"/>
      <c r="D53" s="66"/>
      <c r="E53" s="26"/>
      <c r="F53" s="26"/>
      <c r="H53" s="68"/>
      <c r="I53" s="3"/>
      <c r="J53" s="3"/>
    </row>
    <row r="54" spans="1:10" ht="12.75">
      <c r="A54" s="66"/>
      <c r="B54" s="66"/>
      <c r="C54" s="66"/>
      <c r="D54" s="66"/>
      <c r="E54" s="26"/>
      <c r="F54" s="26"/>
      <c r="H54" s="68"/>
      <c r="I54" s="3"/>
      <c r="J54" s="3"/>
    </row>
    <row r="55" spans="1:10" ht="12.75">
      <c r="A55" s="66"/>
      <c r="H55" s="68"/>
      <c r="I55" s="3"/>
      <c r="J55" s="3"/>
    </row>
    <row r="56" spans="1:10" ht="12.75">
      <c r="A56" s="66"/>
      <c r="H56" s="68"/>
      <c r="I56" s="3"/>
      <c r="J56" s="3"/>
    </row>
    <row r="57" spans="1:10" ht="12.75">
      <c r="A57" s="66"/>
      <c r="H57" s="68"/>
      <c r="I57" s="3"/>
      <c r="J57" s="3"/>
    </row>
    <row r="58" spans="1:10" ht="12.75">
      <c r="A58" s="66"/>
      <c r="H58" s="68"/>
      <c r="I58" s="3"/>
      <c r="J58" s="3"/>
    </row>
    <row r="59" spans="8:10" ht="12.75">
      <c r="H59" s="68"/>
      <c r="I59" s="3"/>
      <c r="J59" s="3"/>
    </row>
    <row r="60" spans="8:10" ht="12.75">
      <c r="H60" s="68"/>
      <c r="I60" s="3"/>
      <c r="J60" s="3"/>
    </row>
    <row r="61" spans="8:10" ht="12.75">
      <c r="H61" s="68"/>
      <c r="I61" s="3"/>
      <c r="J61" s="3"/>
    </row>
    <row r="62" spans="8:10" ht="12.75"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</sheetData>
  <sheetProtection/>
  <mergeCells count="8">
    <mergeCell ref="B51:C51"/>
    <mergeCell ref="E51:F51"/>
    <mergeCell ref="B52:C52"/>
    <mergeCell ref="E52:F52"/>
    <mergeCell ref="A1:F1"/>
    <mergeCell ref="A3:F3"/>
    <mergeCell ref="B50:C50"/>
    <mergeCell ref="E50:F5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2011-10-25T14:53:16Z</cp:lastPrinted>
  <dcterms:created xsi:type="dcterms:W3CDTF">2006-10-01T22:06:14Z</dcterms:created>
  <dcterms:modified xsi:type="dcterms:W3CDTF">2011-11-03T13:44:47Z</dcterms:modified>
  <cp:category/>
  <cp:version/>
  <cp:contentType/>
  <cp:contentStatus/>
</cp:coreProperties>
</file>